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gaformu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ahoma"/>
            <family val="2"/>
          </rPr>
          <t>Bitte hier die Disziplin eintragen.</t>
        </r>
      </text>
    </comment>
    <comment ref="J3" authorId="0">
      <text>
        <r>
          <rPr>
            <b/>
            <sz val="8"/>
            <color indexed="8"/>
            <rFont val="Tahoma"/>
            <family val="2"/>
          </rPr>
          <t>Bitte hier das Datum, an dem der Wettkampf durchgeführt wurde, eintragen.</t>
        </r>
      </text>
    </comment>
    <comment ref="O3" authorId="0">
      <text>
        <r>
          <rPr>
            <b/>
            <sz val="8"/>
            <color indexed="8"/>
            <rFont val="Tahoma"/>
            <family val="2"/>
          </rPr>
          <t xml:space="preserve">Hier entsprechende Kreisliga A, B oder C eintragen falls vorhanden!
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>Hier bitte die Gruppe eintragen.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>Bitte hier den Namen des Heimvereins eintragen.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>Bitte hier den Namen des Gastvereins eintragen.</t>
        </r>
      </text>
    </comment>
    <comment ref="D10" authorId="0">
      <text>
        <r>
          <rPr>
            <b/>
            <sz val="8"/>
            <color indexed="8"/>
            <rFont val="Tahoma"/>
            <family val="2"/>
          </rPr>
          <t>Hier wird der komplette Namen des Schützen/der Schützin eingetragen, Vornamen zuerst.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>Hier wird das erzielte Ergebnis des Schützen/der Schützin eingetragen.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Hier wird der Platz automatisch ermittelt.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Hier wird der komplete Namen des Schützen/der Schützin eingetragen, Vornamen zuerst 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>Hier wird das erzielte Ergebnis des Schützen/der Schützin eingetragen.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Hier wird der Platz automatisch ermittelt.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</commentList>
</comments>
</file>

<file path=xl/sharedStrings.xml><?xml version="1.0" encoding="utf-8"?>
<sst xmlns="http://schemas.openxmlformats.org/spreadsheetml/2006/main" count="56" uniqueCount="34">
  <si>
    <t>Ligawettkämpfe im Bezirk 13 Altenkirchen/Oberwesterwald e.V. des Rheinischen Schützenbundes e.V.</t>
  </si>
  <si>
    <t>Disziplin :</t>
  </si>
  <si>
    <t>Gewehr</t>
  </si>
  <si>
    <t>Datum :</t>
  </si>
  <si>
    <t>Bezirksliga</t>
  </si>
  <si>
    <t>A</t>
  </si>
  <si>
    <t>Gruppe</t>
  </si>
  <si>
    <t>SV Beispiel 1</t>
  </si>
  <si>
    <t>SpSch  Vorlage 2</t>
  </si>
  <si>
    <t>Gastgeber / Ausrichter</t>
  </si>
  <si>
    <t>Gast</t>
  </si>
  <si>
    <t>Lfd. Nr.</t>
  </si>
  <si>
    <t>Schei-ben Nr.</t>
  </si>
  <si>
    <t>kompletter Name</t>
  </si>
  <si>
    <t>Ergebnis</t>
  </si>
  <si>
    <t>Platz</t>
  </si>
  <si>
    <t>kompletter Name 1</t>
  </si>
  <si>
    <t>kompletter Name 2</t>
  </si>
  <si>
    <t>kompletter Name 3</t>
  </si>
  <si>
    <t>kompletter Name 4</t>
  </si>
  <si>
    <t>kompletter Name 5</t>
  </si>
  <si>
    <t>kompletter Name 6</t>
  </si>
  <si>
    <t>kompletter Name 7</t>
  </si>
  <si>
    <t>Name</t>
  </si>
  <si>
    <t>Punkte</t>
  </si>
  <si>
    <t>:</t>
  </si>
  <si>
    <t xml:space="preserve">Einzelpunkte   </t>
  </si>
  <si>
    <t>Mannschaftspunkte</t>
  </si>
  <si>
    <t>Der Wettkampf wurde unter Berücksichtigung der gültigen Liga-Ordnung des Bezirks 13 Altenkirchen/Oberwesterwald e.V. und der Sportordnung des Deutschen Schützenbundes durchgeführt.</t>
  </si>
  <si>
    <t>Einsprüche sind auf der Rückseite schriftlich niederzulegen und zur Klärung dem Ligaleiter des Bezirks 13 Altenkirchen/Oberwesterwald e.V. unter Beifügung der Einspruchsgebühr zuzuleiten.</t>
  </si>
  <si>
    <t>Später erhobene Einsprüche werden nicht anerkannt.</t>
  </si>
  <si>
    <t>Unterschrift Mannschaftsführer Gastgeber / Ausrichter</t>
  </si>
  <si>
    <t xml:space="preserve"> Unterschrift Mannschaftsführer  Gast</t>
  </si>
  <si>
    <t>© Bezirk 13 Altenkirchen/Oberwesterwald Stand:19.10.2014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</si>
</sst>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 hidden="1" locked="0"/>
    </xf>
    <xf numFmtId="0" fontId="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26" xfId="0" applyFont="1" applyBorder="1" applyAlignment="1" applyProtection="1">
      <alignment/>
      <protection hidden="1"/>
    </xf>
    <xf numFmtId="0" fontId="10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6" xfId="0" applyFont="1" applyBorder="1" applyAlignment="1" applyProtection="1">
      <alignment/>
      <protection hidden="1"/>
    </xf>
    <xf numFmtId="0" fontId="10" fillId="0" borderId="26" xfId="0" applyFont="1" applyFill="1" applyBorder="1" applyAlignment="1" applyProtection="1">
      <alignment/>
      <protection hidden="1"/>
    </xf>
    <xf numFmtId="0" fontId="0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/>
      <protection hidden="1"/>
    </xf>
    <xf numFmtId="0" fontId="9" fillId="0" borderId="2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PageLayoutView="0" workbookViewId="0" topLeftCell="A1">
      <selection activeCell="L15" sqref="L15:O15"/>
    </sheetView>
  </sheetViews>
  <sheetFormatPr defaultColWidth="11.421875" defaultRowHeight="12.75"/>
  <cols>
    <col min="1" max="1" width="3.7109375" style="1" customWidth="1"/>
    <col min="2" max="2" width="5.57421875" style="1" customWidth="1"/>
    <col min="3" max="3" width="3.7109375" style="1" customWidth="1"/>
    <col min="4" max="4" width="39.7109375" style="1" customWidth="1"/>
    <col min="5" max="5" width="8.7109375" style="1" customWidth="1"/>
    <col min="6" max="6" width="6.7109375" style="1" customWidth="1"/>
    <col min="7" max="7" width="1.28515625" style="1" customWidth="1"/>
    <col min="8" max="9" width="3.7109375" style="1" customWidth="1"/>
    <col min="10" max="10" width="1.7109375" style="1" customWidth="1"/>
    <col min="11" max="11" width="3.7109375" style="1" customWidth="1"/>
    <col min="12" max="12" width="2.7109375" style="1" customWidth="1"/>
    <col min="13" max="13" width="18.7109375" style="1" customWidth="1"/>
    <col min="14" max="14" width="17.7109375" style="1" customWidth="1"/>
    <col min="15" max="15" width="4.7109375" style="1" customWidth="1"/>
    <col min="16" max="16" width="8.7109375" style="1" customWidth="1"/>
    <col min="17" max="18" width="3.7109375" style="1" customWidth="1"/>
    <col min="19" max="16384" width="11.421875" style="1" customWidth="1"/>
  </cols>
  <sheetData>
    <row r="1" spans="1:18" s="2" customFormat="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6:18" s="3" customFormat="1" ht="8.25">
      <c r="P2" s="4"/>
      <c r="Q2" s="5"/>
      <c r="R2" s="6"/>
    </row>
    <row r="3" spans="1:18" ht="15">
      <c r="A3" s="7"/>
      <c r="B3" s="8" t="s">
        <v>1</v>
      </c>
      <c r="C3" s="7"/>
      <c r="D3" s="83" t="s">
        <v>2</v>
      </c>
      <c r="E3" s="83"/>
      <c r="F3" s="7"/>
      <c r="G3" s="7"/>
      <c r="I3" s="9" t="s">
        <v>3</v>
      </c>
      <c r="J3" s="83">
        <v>41931</v>
      </c>
      <c r="K3" s="83"/>
      <c r="L3" s="83"/>
      <c r="M3" s="83"/>
      <c r="N3" s="10" t="s">
        <v>4</v>
      </c>
      <c r="O3" s="11" t="s">
        <v>5</v>
      </c>
      <c r="P3" s="12" t="s">
        <v>6</v>
      </c>
      <c r="Q3" s="13">
        <v>2</v>
      </c>
      <c r="R3" s="13"/>
    </row>
    <row r="4" spans="1:18" s="3" customFormat="1" ht="8.25">
      <c r="A4" s="14"/>
      <c r="B4" s="15"/>
      <c r="C4" s="14"/>
      <c r="D4" s="14"/>
      <c r="E4" s="16"/>
      <c r="F4" s="14"/>
      <c r="G4" s="14"/>
      <c r="J4" s="17"/>
      <c r="K4" s="14"/>
      <c r="L4" s="14"/>
      <c r="M4" s="14"/>
      <c r="N4" s="14"/>
      <c r="O4" s="14"/>
      <c r="P4" s="4"/>
      <c r="Q4" s="5"/>
      <c r="R4" s="6"/>
    </row>
    <row r="5" spans="1:9" s="19" customFormat="1" ht="11.25">
      <c r="A5" s="18"/>
      <c r="B5" s="18"/>
      <c r="C5" s="18"/>
      <c r="D5" s="18"/>
      <c r="E5" s="18"/>
      <c r="F5" s="18"/>
      <c r="G5" s="18"/>
      <c r="H5" s="18"/>
      <c r="I5" s="18"/>
    </row>
    <row r="6" spans="2:17" ht="15.75">
      <c r="B6" s="84" t="s">
        <v>7</v>
      </c>
      <c r="C6" s="84"/>
      <c r="D6" s="84"/>
      <c r="E6" s="84"/>
      <c r="J6" s="84" t="s">
        <v>8</v>
      </c>
      <c r="K6" s="84"/>
      <c r="L6" s="84"/>
      <c r="M6" s="84"/>
      <c r="N6" s="84"/>
      <c r="O6" s="84"/>
      <c r="P6" s="84"/>
      <c r="Q6" s="7"/>
    </row>
    <row r="7" spans="2:16" ht="12.75">
      <c r="B7" s="85" t="s">
        <v>9</v>
      </c>
      <c r="C7" s="85"/>
      <c r="D7" s="85"/>
      <c r="E7" s="85"/>
      <c r="J7" s="85" t="s">
        <v>10</v>
      </c>
      <c r="K7" s="85"/>
      <c r="L7" s="85"/>
      <c r="M7" s="85"/>
      <c r="N7" s="85"/>
      <c r="O7" s="85"/>
      <c r="P7" s="85"/>
    </row>
    <row r="8" s="20" customFormat="1" ht="6.75"/>
    <row r="9" spans="1:18" s="25" customFormat="1" ht="24.75" customHeight="1">
      <c r="A9" s="21" t="s">
        <v>11</v>
      </c>
      <c r="B9" s="22" t="s">
        <v>12</v>
      </c>
      <c r="C9" s="23"/>
      <c r="D9" s="23" t="s">
        <v>13</v>
      </c>
      <c r="E9" s="23" t="s">
        <v>14</v>
      </c>
      <c r="F9" s="24" t="s">
        <v>15</v>
      </c>
      <c r="H9" s="21" t="s">
        <v>11</v>
      </c>
      <c r="I9" s="79" t="s">
        <v>12</v>
      </c>
      <c r="J9" s="79"/>
      <c r="K9" s="23"/>
      <c r="L9" s="80" t="s">
        <v>13</v>
      </c>
      <c r="M9" s="80"/>
      <c r="N9" s="80"/>
      <c r="O9" s="80"/>
      <c r="P9" s="26" t="s">
        <v>14</v>
      </c>
      <c r="Q9" s="81" t="s">
        <v>15</v>
      </c>
      <c r="R9" s="81"/>
    </row>
    <row r="10" spans="1:18" s="32" customFormat="1" ht="23.25" customHeight="1">
      <c r="A10" s="27">
        <v>1</v>
      </c>
      <c r="B10" s="28">
        <v>1</v>
      </c>
      <c r="C10" s="29"/>
      <c r="D10" s="29" t="s">
        <v>16</v>
      </c>
      <c r="E10" s="30">
        <v>256</v>
      </c>
      <c r="F10" s="31">
        <f>IF(E10="","",RANK(E10,$E$10:$E$16))</f>
        <v>4</v>
      </c>
      <c r="H10" s="27">
        <v>1</v>
      </c>
      <c r="I10" s="76">
        <v>8</v>
      </c>
      <c r="J10" s="76"/>
      <c r="K10" s="29"/>
      <c r="L10" s="77" t="s">
        <v>16</v>
      </c>
      <c r="M10" s="77"/>
      <c r="N10" s="77"/>
      <c r="O10" s="77"/>
      <c r="P10" s="33">
        <v>267</v>
      </c>
      <c r="Q10" s="78">
        <f>IF(P10="","",RANK(P10,$P$10:$P$16))</f>
        <v>3</v>
      </c>
      <c r="R10" s="78"/>
    </row>
    <row r="11" spans="1:18" s="32" customFormat="1" ht="23.25" customHeight="1">
      <c r="A11" s="27">
        <v>2</v>
      </c>
      <c r="B11" s="28">
        <v>2</v>
      </c>
      <c r="C11" s="29"/>
      <c r="D11" s="29" t="s">
        <v>17</v>
      </c>
      <c r="E11" s="30">
        <v>267</v>
      </c>
      <c r="F11" s="31">
        <f>IF(E11="","",IF(E11=E10,F10+1,RANK(E11,$E$10:$E$16)))</f>
        <v>2</v>
      </c>
      <c r="H11" s="27">
        <v>2</v>
      </c>
      <c r="I11" s="76">
        <v>9</v>
      </c>
      <c r="J11" s="76"/>
      <c r="K11" s="29"/>
      <c r="L11" s="77" t="s">
        <v>17</v>
      </c>
      <c r="M11" s="77"/>
      <c r="N11" s="77"/>
      <c r="O11" s="77"/>
      <c r="P11" s="33">
        <v>265</v>
      </c>
      <c r="Q11" s="78">
        <f>IF(P11="","",IF(P11=P10,Q10+1,RANK(P11,$P$10:$P$16)))</f>
        <v>4</v>
      </c>
      <c r="R11" s="78"/>
    </row>
    <row r="12" spans="1:18" s="32" customFormat="1" ht="23.25" customHeight="1">
      <c r="A12" s="27">
        <v>3</v>
      </c>
      <c r="B12" s="28">
        <v>3</v>
      </c>
      <c r="C12" s="29"/>
      <c r="D12" s="29" t="s">
        <v>18</v>
      </c>
      <c r="E12" s="30">
        <v>214</v>
      </c>
      <c r="F12" s="31">
        <f>IF(E12="","",IF(E12=E11,F11+1,IF(E12=E10,F10+1,RANK(E12,$E$10:$E$16))))</f>
        <v>7</v>
      </c>
      <c r="H12" s="27">
        <v>3</v>
      </c>
      <c r="I12" s="76">
        <v>10</v>
      </c>
      <c r="J12" s="76"/>
      <c r="K12" s="29"/>
      <c r="L12" s="77" t="s">
        <v>18</v>
      </c>
      <c r="M12" s="77"/>
      <c r="N12" s="77"/>
      <c r="O12" s="77"/>
      <c r="P12" s="33">
        <v>256</v>
      </c>
      <c r="Q12" s="78">
        <f>IF(P12="","",IF(P12=P11,Q11+1,IF(P12=P10,Q10+1,RANK(P12,$P$10:$P$16))))</f>
        <v>5</v>
      </c>
      <c r="R12" s="78"/>
    </row>
    <row r="13" spans="1:18" s="32" customFormat="1" ht="23.25" customHeight="1">
      <c r="A13" s="27">
        <v>4</v>
      </c>
      <c r="B13" s="28">
        <v>4</v>
      </c>
      <c r="C13" s="29"/>
      <c r="D13" s="29" t="s">
        <v>19</v>
      </c>
      <c r="E13" s="30">
        <v>236</v>
      </c>
      <c r="F13" s="31">
        <f>IF(E13="","",IF(E13=E12,F12+1,IF(E13=E11,F11+1,IF(E13=E10,F10+1,RANK(E13,$E$10:$E$16)))))</f>
        <v>5</v>
      </c>
      <c r="H13" s="27">
        <v>4</v>
      </c>
      <c r="I13" s="76">
        <v>11</v>
      </c>
      <c r="J13" s="76"/>
      <c r="K13" s="29"/>
      <c r="L13" s="77" t="s">
        <v>19</v>
      </c>
      <c r="M13" s="77"/>
      <c r="N13" s="77"/>
      <c r="O13" s="77"/>
      <c r="P13" s="33">
        <v>234</v>
      </c>
      <c r="Q13" s="78">
        <f>IF(P13="","",IF(P13=P12,Q12+1,IF(P13=P11,Q11+1,IF(P13=P10,Q10+1,RANK(P13,$P$10:$P$16)))))</f>
        <v>7</v>
      </c>
      <c r="R13" s="78"/>
    </row>
    <row r="14" spans="1:18" s="32" customFormat="1" ht="23.25" customHeight="1">
      <c r="A14" s="27">
        <v>5</v>
      </c>
      <c r="B14" s="28">
        <v>5</v>
      </c>
      <c r="C14" s="29"/>
      <c r="D14" s="29" t="s">
        <v>20</v>
      </c>
      <c r="E14" s="30">
        <v>261</v>
      </c>
      <c r="F14" s="31">
        <f>IF(E14="","",IF(E14=E13,F13+1,IF(E14=E12,F12+1,IF(E14=E11,F11+1,IF(E14=E10,F10+1,RANK(E14,$E$10:$E$16))))))</f>
        <v>3</v>
      </c>
      <c r="H14" s="27">
        <v>5</v>
      </c>
      <c r="I14" s="76">
        <v>12</v>
      </c>
      <c r="J14" s="76"/>
      <c r="K14" s="29"/>
      <c r="L14" s="77" t="s">
        <v>20</v>
      </c>
      <c r="M14" s="77"/>
      <c r="N14" s="77"/>
      <c r="O14" s="77"/>
      <c r="P14" s="33">
        <v>245</v>
      </c>
      <c r="Q14" s="78">
        <f>IF(P14="","",IF(P14=P13,Q13+1,IF(P14=P12,Q12+1,IF(P14=P11,Q11+1,IF(P14=P10,Q10+1,RANK(P14,$P$10:$P$16))))))</f>
        <v>6</v>
      </c>
      <c r="R14" s="78"/>
    </row>
    <row r="15" spans="1:18" s="32" customFormat="1" ht="23.25" customHeight="1">
      <c r="A15" s="27">
        <v>6</v>
      </c>
      <c r="B15" s="28">
        <v>6</v>
      </c>
      <c r="C15" s="29"/>
      <c r="D15" s="29" t="s">
        <v>21</v>
      </c>
      <c r="E15" s="30">
        <v>226</v>
      </c>
      <c r="F15" s="31">
        <f>IF(E15="","",IF(E15=E14,F14+1,IF(E15=E13,F13+1,IF(E15=E12,F12+1,IF(E15=E11,F11+1,IF(E15=E10,F10+1,RANK(E15,$E$10:$E$16)))))))</f>
        <v>6</v>
      </c>
      <c r="H15" s="27">
        <v>6</v>
      </c>
      <c r="I15" s="76">
        <v>13</v>
      </c>
      <c r="J15" s="76"/>
      <c r="K15" s="29"/>
      <c r="L15" s="77" t="s">
        <v>21</v>
      </c>
      <c r="M15" s="77"/>
      <c r="N15" s="77"/>
      <c r="O15" s="77"/>
      <c r="P15" s="33">
        <v>269</v>
      </c>
      <c r="Q15" s="78">
        <f>IF(P15="","",IF(P15=P14,Q14+1,IF(P15=P13,Q13+1,IF(P15=P12,Q12+1,IF(P15=P11,Q11+1,IF(P15=P10,Q10+1,RANK(P15,$P$10:$P$16)))))))</f>
        <v>2</v>
      </c>
      <c r="R15" s="78"/>
    </row>
    <row r="16" spans="1:18" s="32" customFormat="1" ht="24" customHeight="1">
      <c r="A16" s="27">
        <v>7</v>
      </c>
      <c r="B16" s="28">
        <v>7</v>
      </c>
      <c r="C16" s="29"/>
      <c r="D16" s="29" t="s">
        <v>22</v>
      </c>
      <c r="E16" s="30">
        <v>272</v>
      </c>
      <c r="F16" s="31">
        <f>IF(E16="","",IF(E16=E15,F15+1,IF(E16=E14,F14+1,IF(E16=E13,F13+1,IF(E16=E12,F12+1,IF(E16=E11,F11+1,IF(E16=E10,F10+1,RANK(E16,$E$10:$E$16))))))))</f>
        <v>1</v>
      </c>
      <c r="H16" s="27">
        <v>7</v>
      </c>
      <c r="I16" s="76">
        <v>14</v>
      </c>
      <c r="J16" s="76"/>
      <c r="K16" s="34"/>
      <c r="L16" s="77" t="s">
        <v>22</v>
      </c>
      <c r="M16" s="77"/>
      <c r="N16" s="77"/>
      <c r="O16" s="77"/>
      <c r="P16" s="33">
        <v>271</v>
      </c>
      <c r="Q16" s="78">
        <f>IF(P16="","",IF(P16=P15,Q15+1,IF(P16=P14,Q14+1,IF(P16=P13,Q13+1,IF(P16=P12,Q12+1,IF(P16=P11,Q11+1,IF(P16=P10,Q10+1,RANK(P16,$P$10:$P$16))))))))</f>
        <v>1</v>
      </c>
      <c r="R16" s="78"/>
    </row>
    <row r="17" ht="12.75">
      <c r="B17" s="35"/>
    </row>
    <row r="18" s="20" customFormat="1" ht="6.75"/>
    <row r="19" spans="1:18" s="19" customFormat="1" ht="11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256" s="46" customFormat="1" ht="12.75">
      <c r="A20" s="39"/>
      <c r="B20" s="74" t="s">
        <v>15</v>
      </c>
      <c r="C20" s="74"/>
      <c r="D20" s="40" t="s">
        <v>23</v>
      </c>
      <c r="E20" s="40" t="s">
        <v>14</v>
      </c>
      <c r="F20" s="40" t="s">
        <v>24</v>
      </c>
      <c r="G20" s="41"/>
      <c r="H20" s="75" t="s">
        <v>24</v>
      </c>
      <c r="I20" s="75"/>
      <c r="J20" s="75" t="s">
        <v>14</v>
      </c>
      <c r="K20" s="75"/>
      <c r="L20" s="75"/>
      <c r="M20" s="43" t="s">
        <v>23</v>
      </c>
      <c r="N20" s="44"/>
      <c r="O20" s="42"/>
      <c r="P20" s="75" t="s">
        <v>15</v>
      </c>
      <c r="Q20" s="75"/>
      <c r="R20" s="45"/>
      <c r="IU20" s="12"/>
      <c r="IV20" s="12"/>
    </row>
    <row r="21" spans="1:256" s="55" customFormat="1" ht="23.25">
      <c r="A21" s="47"/>
      <c r="B21" s="70">
        <v>1</v>
      </c>
      <c r="C21" s="70"/>
      <c r="D21" s="48" t="str">
        <f>IF($F$15=$B21,$D$15,IF($F$10=$B21,$D$10,IF($F$11=$B21,$D$11,IF($F$14=$B21,$D$14,IF($F$16=$B21,$D$16,IF($F$12=$B21,$D$12,IF($F$13=$B21,$D$13,"")))))))</f>
        <v>kompletter Name 7</v>
      </c>
      <c r="E21" s="49">
        <f>IF($F$15=$B21,$E$15,IF($F$10=$B21,$E$10,IF($F$11=$B21,$E$11,IF($F$14=$B21,$E$14,IF($F$16=$B21,$E$16,IF($F$12=$B21,$E$12,IF($F$13=$B21,$E$13,"")))))))</f>
        <v>272</v>
      </c>
      <c r="F21" s="50">
        <f>IF(AND(D21="",M21=""),"",IF(IF(E21="",0,E21)&gt;IF(J21="",0,J21),2,IF(IF(E21="",0,E21)=IF(J21="",0,J21),1,0)))</f>
        <v>2</v>
      </c>
      <c r="G21" s="51" t="s">
        <v>25</v>
      </c>
      <c r="H21" s="71">
        <f>IF(AND(D21="",M21=""),"",IF(IF(J21="",0,J21)&gt;IF(E21="",0,E21),2,IF(IF(J21="",0,J21)=IF(E21="",0,E21),1,0)))</f>
        <v>0</v>
      </c>
      <c r="I21" s="71">
        <f>IF(H21&gt;M21,2,IF(H21=M21,1,0))</f>
        <v>0</v>
      </c>
      <c r="J21" s="72">
        <f>IF($Q$15=$B21,$P$15,IF($Q$10=$B21,$P$10,IF($Q$11=$B21,$P$11,IF($Q$14=$B21,$P$14,IF($Q$16=$B21,$P$16,IF($Q$12=$B21,$P$12,IF($Q$13=$B21,$P$13,"")))))))</f>
        <v>271</v>
      </c>
      <c r="K21" s="72">
        <f aca="true" t="shared" si="0" ref="K21:L23">IF($F$15=$B21,$E$15,IF($F$10=$B21,$E$10,IF($F$11=$B21,$E$11,IF($F$14=$B21,$E$14,IF($F$16=$B21,$E$16,"")))))</f>
        <v>272</v>
      </c>
      <c r="L21" s="72">
        <f t="shared" si="0"/>
        <v>272</v>
      </c>
      <c r="M21" s="52" t="str">
        <f>IF($Q$15=$B21,$L$15,IF($Q$10=$B21,$L$10,IF($Q$11=$B21,$L$11,IF($Q$14=$B21,$L$14,IF($Q$16=$B21,$L$16,IF($Q$12=$B21,$L$12,IF($Q$13=$B21,$L$13,"")))))))</f>
        <v>kompletter Name 7</v>
      </c>
      <c r="N21" s="53"/>
      <c r="O21" s="52"/>
      <c r="P21" s="73">
        <v>1</v>
      </c>
      <c r="Q21" s="73"/>
      <c r="R21" s="54"/>
      <c r="IU21" s="32"/>
      <c r="IV21" s="32"/>
    </row>
    <row r="22" spans="1:256" s="55" customFormat="1" ht="23.25">
      <c r="A22" s="47"/>
      <c r="B22" s="70">
        <v>2</v>
      </c>
      <c r="C22" s="70"/>
      <c r="D22" s="48" t="str">
        <f>IF($F$15=$B22,$D$15,IF($F$10=$B22,$D$10,IF($F$11=$B22,$D$11,IF($F$14=$B22,$D$14,IF($F$16=$B22,$D$16,IF($F$12=$B22,$D$12,IF($F$13=$B22,$D$13,"")))))))</f>
        <v>kompletter Name 2</v>
      </c>
      <c r="E22" s="49">
        <f>IF($F$15=$B22,$E$15,IF($F$10=$B22,$E$10,IF($F$11=$B22,$E$11,IF($F$14=$B22,$E$14,IF($F$16=$B22,$E$16,IF($F$12=$B22,$E$12,IF($F$13=$B22,$E$13,"")))))))</f>
        <v>267</v>
      </c>
      <c r="F22" s="50">
        <f>IF(AND(D22="",M22=""),"",IF(IF(E22="",0,E22)&gt;IF(J22="",0,J22),2,IF(IF(E22="",0,E22)=IF(J22="",0,J22),1,0)))</f>
        <v>0</v>
      </c>
      <c r="G22" s="51" t="s">
        <v>25</v>
      </c>
      <c r="H22" s="71">
        <f>IF(AND(D22="",M22=""),"",IF(IF(J22="",0,J22)&gt;IF(E22="",0,E22),2,IF(IF(J22="",0,J22)=IF(E22="",0,E22),1,0)))</f>
        <v>2</v>
      </c>
      <c r="I22" s="71">
        <f>IF(H22&gt;M22,2,IF(H22=M22,1,0))</f>
        <v>0</v>
      </c>
      <c r="J22" s="72">
        <f>IF($Q$15=$B22,$P$15,IF($Q$10=$B22,$P$10,IF($Q$11=$B22,$P$11,IF($Q$14=$B22,$P$14,IF($Q$16=$B22,$P$16,IF($Q$12=$B22,$P$12,IF($Q$13=$B22,$P$13,"")))))))</f>
        <v>269</v>
      </c>
      <c r="K22" s="72">
        <f t="shared" si="0"/>
        <v>267</v>
      </c>
      <c r="L22" s="72">
        <f t="shared" si="0"/>
        <v>267</v>
      </c>
      <c r="M22" s="52" t="str">
        <f>IF($Q$15=$B22,$L$15,IF($Q$10=$B22,$L$10,IF($Q$11=$B22,$L$11,IF($Q$14=$B22,$L$14,IF($Q$16=$B22,$L$16,IF($Q$12=$B22,$L$12,IF($Q$13=$B22,$L$13,"")))))))</f>
        <v>kompletter Name 6</v>
      </c>
      <c r="N22" s="53"/>
      <c r="O22" s="52"/>
      <c r="P22" s="73">
        <v>2</v>
      </c>
      <c r="Q22" s="73"/>
      <c r="R22" s="54"/>
      <c r="IU22" s="32"/>
      <c r="IV22" s="32"/>
    </row>
    <row r="23" spans="1:256" s="55" customFormat="1" ht="23.25">
      <c r="A23" s="47"/>
      <c r="B23" s="70">
        <v>3</v>
      </c>
      <c r="C23" s="70"/>
      <c r="D23" s="48" t="str">
        <f>IF($F$15=$B23,$D$15,IF($F$10=$B23,$D$10,IF($F$11=$B23,$D$11,IF($F$14=$B23,$D$14,IF($F$16=$B23,$D$16,IF($F$12=$B23,$D$12,IF($F$13=$B23,$D$13,"")))))))</f>
        <v>kompletter Name 5</v>
      </c>
      <c r="E23" s="49">
        <f>IF($F$15=$B23,$E$15,IF($F$10=$B23,$E$10,IF($F$11=$B23,$E$11,IF($F$14=$B23,$E$14,IF($F$16=$B23,$E$16,IF($F$12=$B23,$E$12,IF($F$13=$B23,$E$13,"")))))))</f>
        <v>261</v>
      </c>
      <c r="F23" s="50">
        <f>IF(AND(D23="",M23=""),"",IF(IF(E23="",0,E23)&gt;IF(J23="",0,J23),2,IF(IF(E23="",0,E23)=IF(J23="",0,J23),1,0)))</f>
        <v>0</v>
      </c>
      <c r="G23" s="51" t="s">
        <v>25</v>
      </c>
      <c r="H23" s="71">
        <f>IF(AND(D23="",M23=""),"",IF(IF(J23="",0,J23)&gt;IF(E23="",0,E23),2,IF(IF(J23="",0,J23)=IF(E23="",0,E23),1,0)))</f>
        <v>2</v>
      </c>
      <c r="I23" s="71">
        <f>IF(H23&gt;M23,2,IF(H23=M23,1,0))</f>
        <v>0</v>
      </c>
      <c r="J23" s="72">
        <f>IF($Q$15=$B23,$P$15,IF($Q$10=$B23,$P$10,IF($Q$11=$B23,$P$11,IF($Q$14=$B23,$P$14,IF($Q$16=$B23,$P$16,IF($Q$12=$B23,$P$12,IF($Q$13=$B23,$P$13,"")))))))</f>
        <v>267</v>
      </c>
      <c r="K23" s="72">
        <f t="shared" si="0"/>
        <v>261</v>
      </c>
      <c r="L23" s="72">
        <f t="shared" si="0"/>
        <v>261</v>
      </c>
      <c r="M23" s="52" t="str">
        <f>IF($Q$15=$B23,$L$15,IF($Q$10=$B23,$L$10,IF($Q$11=$B23,$L$11,IF($Q$14=$B23,$L$14,IF($Q$16=$B23,$L$16,IF($Q$12=$B23,$L$12,IF($Q$13=$B23,$L$13,"")))))))</f>
        <v>kompletter Name 1</v>
      </c>
      <c r="N23" s="53"/>
      <c r="O23" s="52"/>
      <c r="P23" s="73">
        <v>3</v>
      </c>
      <c r="Q23" s="73"/>
      <c r="R23" s="54"/>
      <c r="IU23" s="32"/>
      <c r="IV23" s="32"/>
    </row>
    <row r="24" spans="1:256" s="55" customFormat="1" ht="23.25">
      <c r="A24" s="47"/>
      <c r="E24" s="56" t="s">
        <v>26</v>
      </c>
      <c r="F24" s="57">
        <f>IF(AND(SUM(F21:F23)=0,SUM(H21:H23)=0),"",SUM(F21:F23))</f>
        <v>2</v>
      </c>
      <c r="G24" s="58" t="s">
        <v>25</v>
      </c>
      <c r="H24" s="67">
        <f>IF(AND(SUM(F21:F23)=0,SUM(H21:H23)=0),"",SUM(H21:H23))</f>
        <v>4</v>
      </c>
      <c r="I24" s="67">
        <f>SUM(I21:I23)</f>
        <v>0</v>
      </c>
      <c r="R24" s="59"/>
      <c r="IU24" s="32"/>
      <c r="IV24" s="32"/>
    </row>
    <row r="25" spans="1:256" s="18" customFormat="1" ht="18">
      <c r="A25" s="60"/>
      <c r="B25" s="61"/>
      <c r="C25" s="61"/>
      <c r="D25" s="61"/>
      <c r="E25" s="62" t="s">
        <v>27</v>
      </c>
      <c r="F25" s="57">
        <f>IF(F24="","",IF(F24&gt;H24,2,IF(F24=H24,1,0)))</f>
        <v>0</v>
      </c>
      <c r="G25" s="58" t="s">
        <v>25</v>
      </c>
      <c r="H25" s="68">
        <f>IF(H24="","",IF(H24&gt;F24,2,IF(H24=F24,1,0)))</f>
        <v>2</v>
      </c>
      <c r="I25" s="68">
        <f>IF(SUM(H21:H23)&gt;SUM(M21:M23),2,IF(SUM(H21:H23)=SUM(M21:M23),1,0))</f>
        <v>2</v>
      </c>
      <c r="J25" s="61"/>
      <c r="K25" s="61"/>
      <c r="L25" s="61"/>
      <c r="M25" s="61"/>
      <c r="N25" s="61"/>
      <c r="O25" s="61"/>
      <c r="P25" s="61"/>
      <c r="Q25" s="61"/>
      <c r="R25" s="63"/>
      <c r="IU25" s="19"/>
      <c r="IV25" s="19"/>
    </row>
    <row r="26" spans="1:256" s="64" customFormat="1" ht="6.75">
      <c r="A26" s="20"/>
      <c r="B26" s="20"/>
      <c r="IU26" s="20"/>
      <c r="IV26" s="20"/>
    </row>
    <row r="27" s="19" customFormat="1" ht="11.25">
      <c r="A27" s="18" t="s">
        <v>28</v>
      </c>
    </row>
    <row r="28" s="19" customFormat="1" ht="11.25">
      <c r="A28" s="19" t="s">
        <v>29</v>
      </c>
    </row>
    <row r="29" ht="12.75">
      <c r="A29" s="65" t="s">
        <v>30</v>
      </c>
    </row>
    <row r="30" s="19" customFormat="1" ht="11.25">
      <c r="A30" s="65"/>
    </row>
    <row r="31" s="19" customFormat="1" ht="11.25"/>
    <row r="32" spans="2:16" s="19" customFormat="1" ht="11.25">
      <c r="B32" s="61"/>
      <c r="C32" s="61"/>
      <c r="D32" s="61"/>
      <c r="E32" s="61"/>
      <c r="J32" s="61"/>
      <c r="K32" s="61"/>
      <c r="L32" s="61"/>
      <c r="M32" s="61"/>
      <c r="N32" s="61"/>
      <c r="O32" s="61"/>
      <c r="P32" s="61"/>
    </row>
    <row r="33" spans="2:16" ht="12.75">
      <c r="B33" s="69" t="s">
        <v>31</v>
      </c>
      <c r="C33" s="69"/>
      <c r="D33" s="69"/>
      <c r="E33" s="69"/>
      <c r="J33" s="69" t="s">
        <v>32</v>
      </c>
      <c r="K33" s="69"/>
      <c r="L33" s="69"/>
      <c r="M33" s="69"/>
      <c r="N33" s="69"/>
      <c r="O33" s="69"/>
      <c r="P33" s="69"/>
    </row>
    <row r="34" ht="12.75">
      <c r="A34" s="66" t="s">
        <v>33</v>
      </c>
    </row>
    <row r="48" ht="12.75"/>
    <row r="49" ht="12.75"/>
    <row r="50" ht="12.75"/>
    <row r="51" ht="12.75"/>
  </sheetData>
  <sheetProtection password="D85B" sheet="1"/>
  <mergeCells count="51">
    <mergeCell ref="A1:R1"/>
    <mergeCell ref="D3:E3"/>
    <mergeCell ref="J3:M3"/>
    <mergeCell ref="B6:E6"/>
    <mergeCell ref="J6:P6"/>
    <mergeCell ref="B7:E7"/>
    <mergeCell ref="J7:P7"/>
    <mergeCell ref="I9:J9"/>
    <mergeCell ref="L9:O9"/>
    <mergeCell ref="Q9:R9"/>
    <mergeCell ref="I10:J10"/>
    <mergeCell ref="L10:O10"/>
    <mergeCell ref="Q10:R10"/>
    <mergeCell ref="I11:J11"/>
    <mergeCell ref="L11:O11"/>
    <mergeCell ref="Q11:R11"/>
    <mergeCell ref="I12:J12"/>
    <mergeCell ref="L12:O12"/>
    <mergeCell ref="Q12:R12"/>
    <mergeCell ref="I13:J13"/>
    <mergeCell ref="L13:O13"/>
    <mergeCell ref="Q13:R13"/>
    <mergeCell ref="I14:J14"/>
    <mergeCell ref="L14:O14"/>
    <mergeCell ref="Q14:R14"/>
    <mergeCell ref="I15:J15"/>
    <mergeCell ref="L15:O15"/>
    <mergeCell ref="Q15:R15"/>
    <mergeCell ref="I16:J16"/>
    <mergeCell ref="L16:O16"/>
    <mergeCell ref="Q16:R16"/>
    <mergeCell ref="J23:L23"/>
    <mergeCell ref="P23:Q23"/>
    <mergeCell ref="B20:C20"/>
    <mergeCell ref="H20:I20"/>
    <mergeCell ref="J20:L20"/>
    <mergeCell ref="P20:Q20"/>
    <mergeCell ref="B21:C21"/>
    <mergeCell ref="H21:I21"/>
    <mergeCell ref="J21:L21"/>
    <mergeCell ref="P21:Q21"/>
    <mergeCell ref="H24:I24"/>
    <mergeCell ref="H25:I25"/>
    <mergeCell ref="B33:E33"/>
    <mergeCell ref="J33:P33"/>
    <mergeCell ref="B22:C22"/>
    <mergeCell ref="H22:I22"/>
    <mergeCell ref="J22:L22"/>
    <mergeCell ref="P22:Q22"/>
    <mergeCell ref="B23:C23"/>
    <mergeCell ref="H23:I23"/>
  </mergeCells>
  <printOptions/>
  <pageMargins left="0.39375" right="0.39375" top="0.5902777777777778" bottom="0.196527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2015-02-12T08:32:05Z</dcterms:created>
  <dcterms:modified xsi:type="dcterms:W3CDTF">2015-02-12T08:32:05Z</dcterms:modified>
  <cp:category/>
  <cp:version/>
  <cp:contentType/>
  <cp:contentStatus/>
</cp:coreProperties>
</file>